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HARTBURN\HARTBURN DO NOT DELETE\MEETINGS\2022\MAY\"/>
    </mc:Choice>
  </mc:AlternateContent>
  <xr:revisionPtr revIDLastSave="0" documentId="13_ncr:1_{F3CE3502-F83F-446B-82F3-9FF46D68E97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1920" sheetId="1" r:id="rId1"/>
    <sheet name="202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6" i="2" l="1"/>
  <c r="F20" i="2"/>
  <c r="F52" i="2"/>
  <c r="F32" i="2"/>
  <c r="F34" i="2" s="1"/>
  <c r="F28" i="2"/>
  <c r="B52" i="2"/>
  <c r="B46" i="2"/>
  <c r="B34" i="2"/>
  <c r="B38" i="2" s="1"/>
  <c r="C52" i="2"/>
  <c r="C34" i="2"/>
  <c r="G32" i="2"/>
  <c r="G28" i="2"/>
  <c r="G20" i="2"/>
  <c r="F52" i="1"/>
  <c r="F46" i="1"/>
  <c r="F32" i="1"/>
  <c r="F28" i="1"/>
  <c r="F20" i="1"/>
  <c r="F5" i="1"/>
  <c r="B52" i="1"/>
  <c r="B46" i="1"/>
  <c r="G34" i="2" l="1"/>
  <c r="G36" i="2" s="1"/>
  <c r="G38" i="2" s="1"/>
  <c r="G46" i="2" s="1"/>
  <c r="F36" i="2"/>
  <c r="F38" i="2" s="1"/>
  <c r="F46" i="2" s="1"/>
  <c r="C38" i="2"/>
  <c r="F34" i="1"/>
  <c r="F36" i="1"/>
  <c r="F38" i="1" s="1"/>
  <c r="G52" i="1" l="1"/>
  <c r="G46" i="1" l="1"/>
  <c r="G32" i="1" l="1"/>
  <c r="G28" i="1"/>
  <c r="G20" i="1"/>
  <c r="G34" i="1" l="1"/>
  <c r="C52" i="1" l="1"/>
  <c r="C34" i="1"/>
  <c r="B34" i="1"/>
  <c r="C38" i="1" l="1"/>
  <c r="G36" i="1"/>
  <c r="B38" i="1"/>
  <c r="C46" i="1" l="1"/>
  <c r="G38" i="1"/>
</calcChain>
</file>

<file path=xl/sharedStrings.xml><?xml version="1.0" encoding="utf-8"?>
<sst xmlns="http://schemas.openxmlformats.org/spreadsheetml/2006/main" count="150" uniqueCount="59">
  <si>
    <t xml:space="preserve"> RECEIPTS</t>
  </si>
  <si>
    <t>£   p</t>
  </si>
  <si>
    <t>PAYMENTS</t>
  </si>
  <si>
    <t>Precept</t>
  </si>
  <si>
    <t>Salary</t>
  </si>
  <si>
    <t>Postage</t>
  </si>
  <si>
    <t>VAT Recovered</t>
  </si>
  <si>
    <t>IT &amp; Stationery</t>
  </si>
  <si>
    <t>NALC Subscription</t>
  </si>
  <si>
    <t>Insurance</t>
  </si>
  <si>
    <t>Internal Audit Fee</t>
  </si>
  <si>
    <t xml:space="preserve"> </t>
  </si>
  <si>
    <t>External audit Fee</t>
  </si>
  <si>
    <t xml:space="preserve">VAT paid </t>
  </si>
  <si>
    <t>Elections</t>
  </si>
  <si>
    <t>Meeting room hire</t>
  </si>
  <si>
    <t>Training costs</t>
  </si>
  <si>
    <t>Total Administration</t>
  </si>
  <si>
    <t>Grants &amp; Donations:</t>
  </si>
  <si>
    <t>Total Grants &amp; Donations:</t>
  </si>
  <si>
    <t>Projects</t>
  </si>
  <si>
    <t>Total Income</t>
  </si>
  <si>
    <t>Total Expenditure</t>
  </si>
  <si>
    <t>Surplus/Deficit</t>
  </si>
  <si>
    <t>Total</t>
  </si>
  <si>
    <t>BALANCE SHEET</t>
  </si>
  <si>
    <t>Brought Forward</t>
  </si>
  <si>
    <t>Treasurer's Account</t>
  </si>
  <si>
    <t>Bank Reconciliation</t>
  </si>
  <si>
    <t>Earmarked Balances</t>
  </si>
  <si>
    <t>Cash at Bank 31 March</t>
  </si>
  <si>
    <t>less o/s cheques</t>
  </si>
  <si>
    <t>add receipts not yet credited</t>
  </si>
  <si>
    <t>Working Balance</t>
  </si>
  <si>
    <t>Projects Total</t>
  </si>
  <si>
    <t>SLCC subscription</t>
  </si>
  <si>
    <t>Clerk's travel costs</t>
  </si>
  <si>
    <t>Workplace pension - admin costs</t>
  </si>
  <si>
    <t>`</t>
  </si>
  <si>
    <t>Clerk &amp; Responsible Financial Officer</t>
  </si>
  <si>
    <t>Miss Dee Smith</t>
  </si>
  <si>
    <t xml:space="preserve">HARTBURN PARISH COUNCIL </t>
  </si>
  <si>
    <t>Working from home allowance</t>
  </si>
  <si>
    <t>Hartburn PCC</t>
  </si>
  <si>
    <t>Great North Air Ambulance</t>
  </si>
  <si>
    <t>Tynedale Hospice</t>
  </si>
  <si>
    <t>Community Action Northumberland</t>
  </si>
  <si>
    <t xml:space="preserve">Website/IT </t>
  </si>
  <si>
    <t>2018-19</t>
  </si>
  <si>
    <t>Cambo Wraparound</t>
  </si>
  <si>
    <t xml:space="preserve">  Receipts and Payments Account for the Financial Year ended 31 March 2020</t>
  </si>
  <si>
    <t>2019-20</t>
  </si>
  <si>
    <t>NCC Cllr G Sanderson (Small Schemes Budget)</t>
  </si>
  <si>
    <t>Defib</t>
  </si>
  <si>
    <t>2020-21</t>
  </si>
  <si>
    <t xml:space="preserve">  Receipts and Payments Account for the Financial Year ended 31 March 2022</t>
  </si>
  <si>
    <t>2021-22</t>
  </si>
  <si>
    <t>18th April 2022</t>
  </si>
  <si>
    <t>2021-21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</si>
</sst>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/>
    <xf numFmtId="4" fontId="0" fillId="0" borderId="1" xfId="0" applyNumberFormat="1" applyBorder="1"/>
    <xf numFmtId="2" fontId="0" fillId="0" borderId="1" xfId="0" applyNumberFormat="1" applyBorder="1"/>
    <xf numFmtId="4" fontId="1" fillId="0" borderId="1" xfId="0" applyNumberFormat="1" applyFont="1" applyBorder="1"/>
    <xf numFmtId="0" fontId="2" fillId="0" borderId="1" xfId="0" applyFont="1" applyBorder="1"/>
    <xf numFmtId="0" fontId="1" fillId="0" borderId="0" xfId="0" applyFont="1" applyBorder="1"/>
    <xf numFmtId="4" fontId="1" fillId="0" borderId="0" xfId="0" applyNumberFormat="1" applyFont="1" applyBorder="1"/>
    <xf numFmtId="0" fontId="1" fillId="0" borderId="1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2" fontId="0" fillId="0" borderId="0" xfId="0" applyNumberFormat="1"/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3" fontId="1" fillId="0" borderId="1" xfId="0" applyNumberFormat="1" applyFont="1" applyBorder="1"/>
    <xf numFmtId="3" fontId="3" fillId="0" borderId="1" xfId="0" applyNumberFormat="1" applyFont="1" applyBorder="1"/>
    <xf numFmtId="2" fontId="5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opLeftCell="A16" zoomScale="112" zoomScaleNormal="112" workbookViewId="0">
      <selection activeCell="G42" sqref="G42"/>
    </sheetView>
  </sheetViews>
  <sheetFormatPr defaultRowHeight="14.4" x14ac:dyDescent="0.3"/>
  <cols>
    <col min="1" max="1" width="41.44140625" customWidth="1"/>
    <col min="2" max="2" width="9" customWidth="1"/>
    <col min="3" max="3" width="9.5546875" customWidth="1"/>
    <col min="4" max="4" width="1.5546875" bestFit="1" customWidth="1"/>
    <col min="5" max="5" width="30.33203125" customWidth="1"/>
    <col min="6" max="6" width="8.109375" bestFit="1" customWidth="1"/>
    <col min="7" max="7" width="9.109375" style="14"/>
  </cols>
  <sheetData>
    <row r="1" spans="1:7" x14ac:dyDescent="0.3">
      <c r="A1" s="23" t="s">
        <v>41</v>
      </c>
      <c r="B1" s="23"/>
      <c r="C1" s="23"/>
      <c r="D1" s="23"/>
      <c r="E1" s="23"/>
      <c r="F1" s="23"/>
    </row>
    <row r="2" spans="1:7" x14ac:dyDescent="0.3">
      <c r="A2" s="24" t="s">
        <v>50</v>
      </c>
      <c r="B2" s="24"/>
      <c r="C2" s="24"/>
      <c r="D2" s="24"/>
      <c r="E2" s="24"/>
      <c r="F2" s="24"/>
    </row>
    <row r="3" spans="1:7" x14ac:dyDescent="0.3">
      <c r="A3" s="1"/>
      <c r="B3" s="2" t="s">
        <v>48</v>
      </c>
      <c r="C3" s="2" t="s">
        <v>51</v>
      </c>
      <c r="D3" s="3"/>
      <c r="E3" s="3"/>
      <c r="F3" s="15" t="s">
        <v>48</v>
      </c>
      <c r="G3" s="15" t="s">
        <v>51</v>
      </c>
    </row>
    <row r="4" spans="1:7" x14ac:dyDescent="0.3">
      <c r="A4" s="3" t="s">
        <v>0</v>
      </c>
      <c r="B4" s="4" t="s">
        <v>1</v>
      </c>
      <c r="C4" s="4" t="s">
        <v>1</v>
      </c>
      <c r="D4" s="1"/>
      <c r="E4" s="3" t="s">
        <v>2</v>
      </c>
      <c r="F4" s="7"/>
      <c r="G4" s="7"/>
    </row>
    <row r="5" spans="1:7" x14ac:dyDescent="0.3">
      <c r="A5" s="5" t="s">
        <v>3</v>
      </c>
      <c r="B5" s="6">
        <v>3300</v>
      </c>
      <c r="C5" s="6">
        <v>3300</v>
      </c>
      <c r="D5" s="5"/>
      <c r="E5" s="5" t="s">
        <v>4</v>
      </c>
      <c r="F5" s="7">
        <f>1031.22+257.6</f>
        <v>1288.8200000000002</v>
      </c>
      <c r="G5" s="7">
        <v>1122.1600000000001</v>
      </c>
    </row>
    <row r="6" spans="1:7" x14ac:dyDescent="0.3">
      <c r="A6" s="5" t="s">
        <v>52</v>
      </c>
      <c r="B6" s="6">
        <v>0</v>
      </c>
      <c r="C6" s="6">
        <v>2325</v>
      </c>
      <c r="D6" s="5"/>
      <c r="E6" s="5" t="s">
        <v>42</v>
      </c>
      <c r="F6" s="7">
        <v>0</v>
      </c>
      <c r="G6" s="7">
        <v>180</v>
      </c>
    </row>
    <row r="7" spans="1:7" x14ac:dyDescent="0.3">
      <c r="A7" s="5"/>
      <c r="B7" s="5"/>
      <c r="C7" s="5"/>
      <c r="D7" s="5"/>
      <c r="E7" s="5" t="s">
        <v>5</v>
      </c>
      <c r="F7" s="7">
        <v>0</v>
      </c>
      <c r="G7" s="7">
        <v>0</v>
      </c>
    </row>
    <row r="8" spans="1:7" x14ac:dyDescent="0.3">
      <c r="A8" s="5" t="s">
        <v>6</v>
      </c>
      <c r="B8" s="7">
        <v>0</v>
      </c>
      <c r="C8" s="7">
        <v>0</v>
      </c>
      <c r="D8" s="5"/>
      <c r="E8" s="5" t="s">
        <v>7</v>
      </c>
      <c r="F8" s="7">
        <v>115</v>
      </c>
      <c r="G8" s="7">
        <v>115</v>
      </c>
    </row>
    <row r="9" spans="1:7" x14ac:dyDescent="0.3">
      <c r="A9" s="5"/>
      <c r="B9" s="5"/>
      <c r="C9" s="5"/>
      <c r="D9" s="5"/>
      <c r="E9" s="5" t="s">
        <v>8</v>
      </c>
      <c r="F9" s="7">
        <v>71.790000000000006</v>
      </c>
      <c r="G9" s="7">
        <v>73.319999999999993</v>
      </c>
    </row>
    <row r="10" spans="1:7" x14ac:dyDescent="0.3">
      <c r="A10" s="5"/>
      <c r="B10" s="5"/>
      <c r="C10" s="5"/>
      <c r="D10" s="5"/>
      <c r="E10" s="5" t="s">
        <v>9</v>
      </c>
      <c r="F10" s="7">
        <v>349.89</v>
      </c>
      <c r="G10" s="7">
        <v>346.29</v>
      </c>
    </row>
    <row r="11" spans="1:7" x14ac:dyDescent="0.3">
      <c r="A11" s="5"/>
      <c r="B11" s="5"/>
      <c r="C11" s="5"/>
      <c r="D11" s="5"/>
      <c r="E11" s="5" t="s">
        <v>10</v>
      </c>
      <c r="F11" s="7">
        <v>35</v>
      </c>
      <c r="G11" s="7">
        <v>35</v>
      </c>
    </row>
    <row r="12" spans="1:7" x14ac:dyDescent="0.3">
      <c r="A12" s="5" t="s">
        <v>11</v>
      </c>
      <c r="B12" s="5"/>
      <c r="C12" s="5"/>
      <c r="D12" s="5"/>
      <c r="E12" s="5" t="s">
        <v>12</v>
      </c>
      <c r="F12" s="7">
        <v>0</v>
      </c>
      <c r="G12" s="7">
        <v>0</v>
      </c>
    </row>
    <row r="13" spans="1:7" x14ac:dyDescent="0.3">
      <c r="A13" s="5"/>
      <c r="B13" s="5"/>
      <c r="C13" s="5"/>
      <c r="D13" s="5"/>
      <c r="E13" s="5" t="s">
        <v>13</v>
      </c>
      <c r="F13" s="7">
        <v>0</v>
      </c>
      <c r="G13" s="7">
        <v>477</v>
      </c>
    </row>
    <row r="14" spans="1:7" x14ac:dyDescent="0.3">
      <c r="A14" s="5" t="s">
        <v>11</v>
      </c>
      <c r="B14" s="5"/>
      <c r="C14" s="5"/>
      <c r="D14" s="5"/>
      <c r="E14" s="5" t="s">
        <v>14</v>
      </c>
      <c r="F14" s="7">
        <v>448.53</v>
      </c>
      <c r="G14" s="7">
        <v>0</v>
      </c>
    </row>
    <row r="15" spans="1:7" x14ac:dyDescent="0.3">
      <c r="A15" s="5"/>
      <c r="B15" s="5"/>
      <c r="C15" s="5"/>
      <c r="D15" s="5"/>
      <c r="E15" s="5" t="s">
        <v>15</v>
      </c>
      <c r="F15" s="7">
        <v>0</v>
      </c>
      <c r="G15" s="7">
        <v>135</v>
      </c>
    </row>
    <row r="16" spans="1:7" x14ac:dyDescent="0.3">
      <c r="A16" s="5"/>
      <c r="B16" s="5"/>
      <c r="C16" s="5"/>
      <c r="D16" s="5"/>
      <c r="E16" s="5" t="s">
        <v>16</v>
      </c>
      <c r="F16" s="7">
        <v>0</v>
      </c>
      <c r="G16" s="7">
        <v>0</v>
      </c>
    </row>
    <row r="17" spans="1:7" x14ac:dyDescent="0.3">
      <c r="A17" s="5"/>
      <c r="B17" s="5"/>
      <c r="C17" s="5"/>
      <c r="D17" s="5"/>
      <c r="E17" s="5" t="s">
        <v>37</v>
      </c>
      <c r="F17" s="7">
        <v>0</v>
      </c>
      <c r="G17" s="7">
        <v>0</v>
      </c>
    </row>
    <row r="18" spans="1:7" x14ac:dyDescent="0.3">
      <c r="A18" s="5"/>
      <c r="B18" s="5"/>
      <c r="C18" s="5"/>
      <c r="D18" s="5"/>
      <c r="E18" s="5" t="s">
        <v>36</v>
      </c>
      <c r="F18" s="7">
        <v>21.6</v>
      </c>
      <c r="G18" s="7">
        <v>21.6</v>
      </c>
    </row>
    <row r="19" spans="1:7" x14ac:dyDescent="0.3">
      <c r="A19" s="5"/>
      <c r="B19" s="5"/>
      <c r="C19" s="5"/>
      <c r="D19" s="5"/>
      <c r="E19" s="5" t="s">
        <v>35</v>
      </c>
      <c r="F19" s="7">
        <v>0</v>
      </c>
      <c r="G19" s="7">
        <v>0</v>
      </c>
    </row>
    <row r="20" spans="1:7" x14ac:dyDescent="0.3">
      <c r="A20" s="5"/>
      <c r="B20" s="5"/>
      <c r="C20" s="5"/>
      <c r="D20" s="5"/>
      <c r="E20" s="1" t="s">
        <v>17</v>
      </c>
      <c r="F20" s="22">
        <f>SUM(F5:F19)</f>
        <v>2330.6299999999997</v>
      </c>
      <c r="G20" s="22">
        <f>SUM(G5:G19)</f>
        <v>2505.37</v>
      </c>
    </row>
    <row r="21" spans="1:7" x14ac:dyDescent="0.3">
      <c r="A21" s="5"/>
      <c r="B21" s="5"/>
      <c r="C21" s="5"/>
      <c r="D21" s="5"/>
      <c r="E21" s="5"/>
      <c r="F21" s="7"/>
      <c r="G21" s="7"/>
    </row>
    <row r="22" spans="1:7" x14ac:dyDescent="0.3">
      <c r="A22" s="5"/>
      <c r="B22" s="5"/>
      <c r="C22" s="5"/>
      <c r="D22" s="5"/>
      <c r="E22" s="1" t="s">
        <v>18</v>
      </c>
      <c r="F22" s="7"/>
      <c r="G22" s="7"/>
    </row>
    <row r="23" spans="1:7" x14ac:dyDescent="0.3">
      <c r="A23" s="5"/>
      <c r="B23" s="5"/>
      <c r="C23" s="5"/>
      <c r="D23" s="5"/>
      <c r="E23" s="5" t="s">
        <v>43</v>
      </c>
      <c r="F23" s="7">
        <v>850</v>
      </c>
      <c r="G23" s="7">
        <v>0</v>
      </c>
    </row>
    <row r="24" spans="1:7" x14ac:dyDescent="0.3">
      <c r="A24" s="5"/>
      <c r="B24" s="5"/>
      <c r="C24" s="5"/>
      <c r="D24" s="5"/>
      <c r="E24" s="5" t="s">
        <v>46</v>
      </c>
      <c r="F24" s="7">
        <v>50</v>
      </c>
      <c r="G24" s="7">
        <v>0</v>
      </c>
    </row>
    <row r="25" spans="1:7" x14ac:dyDescent="0.3">
      <c r="A25" s="5"/>
      <c r="B25" s="5"/>
      <c r="C25" s="5"/>
      <c r="D25" s="5"/>
      <c r="E25" s="5" t="s">
        <v>44</v>
      </c>
      <c r="F25" s="7">
        <v>0</v>
      </c>
      <c r="G25" s="7">
        <v>0</v>
      </c>
    </row>
    <row r="26" spans="1:7" x14ac:dyDescent="0.3">
      <c r="A26" s="5"/>
      <c r="B26" s="5"/>
      <c r="C26" s="5"/>
      <c r="D26" s="5"/>
      <c r="E26" s="5" t="s">
        <v>45</v>
      </c>
      <c r="F26" s="7">
        <v>0</v>
      </c>
      <c r="G26" s="7">
        <v>0</v>
      </c>
    </row>
    <row r="27" spans="1:7" x14ac:dyDescent="0.3">
      <c r="A27" s="5"/>
      <c r="B27" s="5"/>
      <c r="C27" s="5"/>
      <c r="D27" s="5"/>
      <c r="E27" s="5" t="s">
        <v>49</v>
      </c>
      <c r="F27" s="7">
        <v>500</v>
      </c>
      <c r="G27" s="7">
        <v>0</v>
      </c>
    </row>
    <row r="28" spans="1:7" x14ac:dyDescent="0.3">
      <c r="A28" s="5"/>
      <c r="B28" s="5"/>
      <c r="C28" s="5"/>
      <c r="D28" s="5"/>
      <c r="E28" s="1" t="s">
        <v>19</v>
      </c>
      <c r="F28" s="22">
        <f>SUM(F23:F27)</f>
        <v>1400</v>
      </c>
      <c r="G28" s="22">
        <f>SUM(G23:G27)</f>
        <v>0</v>
      </c>
    </row>
    <row r="29" spans="1:7" x14ac:dyDescent="0.3">
      <c r="A29" s="5"/>
      <c r="B29" s="5"/>
      <c r="C29" s="5"/>
      <c r="D29" s="5"/>
      <c r="E29" s="1"/>
      <c r="F29" s="7"/>
      <c r="G29" s="7"/>
    </row>
    <row r="30" spans="1:7" x14ac:dyDescent="0.3">
      <c r="A30" s="5"/>
      <c r="B30" s="5"/>
      <c r="C30" s="5"/>
      <c r="D30" s="5"/>
      <c r="E30" s="1" t="s">
        <v>20</v>
      </c>
      <c r="F30" s="7"/>
      <c r="G30" s="7"/>
    </row>
    <row r="31" spans="1:7" x14ac:dyDescent="0.3">
      <c r="A31" s="5"/>
      <c r="B31" s="5"/>
      <c r="C31" s="5"/>
      <c r="D31" s="5"/>
      <c r="E31" s="9" t="s">
        <v>53</v>
      </c>
      <c r="F31" s="7">
        <v>0</v>
      </c>
      <c r="G31" s="7">
        <v>2385</v>
      </c>
    </row>
    <row r="32" spans="1:7" x14ac:dyDescent="0.3">
      <c r="A32" s="5"/>
      <c r="B32" s="5"/>
      <c r="C32" s="5"/>
      <c r="D32" s="5"/>
      <c r="E32" s="1" t="s">
        <v>34</v>
      </c>
      <c r="F32" s="16">
        <f>SUM(F31:F31)</f>
        <v>0</v>
      </c>
      <c r="G32" s="16">
        <f>SUM(G31:G31)</f>
        <v>2385</v>
      </c>
    </row>
    <row r="33" spans="1:7" x14ac:dyDescent="0.3">
      <c r="A33" s="5"/>
      <c r="B33" s="5"/>
      <c r="C33" s="5"/>
      <c r="D33" s="5"/>
      <c r="E33" s="1"/>
      <c r="F33" s="7"/>
      <c r="G33" s="7"/>
    </row>
    <row r="34" spans="1:7" x14ac:dyDescent="0.3">
      <c r="A34" s="3" t="s">
        <v>21</v>
      </c>
      <c r="B34" s="8">
        <f>SUM(B5:B28)</f>
        <v>3300</v>
      </c>
      <c r="C34" s="8">
        <f>SUM(C5:C28)</f>
        <v>5625</v>
      </c>
      <c r="D34" s="1"/>
      <c r="E34" s="3" t="s">
        <v>22</v>
      </c>
      <c r="F34" s="22">
        <f>SUM(F20+F28+F32)</f>
        <v>3730.6299999999997</v>
      </c>
      <c r="G34" s="22">
        <f>SUM(G20+G28+G32)</f>
        <v>4890.37</v>
      </c>
    </row>
    <row r="35" spans="1:7" x14ac:dyDescent="0.3">
      <c r="A35" s="5"/>
      <c r="B35" s="5"/>
      <c r="C35" s="5"/>
      <c r="D35" s="5"/>
      <c r="E35" s="5"/>
      <c r="F35" s="7"/>
      <c r="G35" s="7"/>
    </row>
    <row r="36" spans="1:7" x14ac:dyDescent="0.3">
      <c r="A36" s="1" t="s">
        <v>11</v>
      </c>
      <c r="B36" s="1"/>
      <c r="C36" s="1"/>
      <c r="D36" s="1"/>
      <c r="E36" s="1" t="s">
        <v>23</v>
      </c>
      <c r="F36" s="16">
        <f>SUM(B34-F34)</f>
        <v>-430.62999999999965</v>
      </c>
      <c r="G36" s="16">
        <f>SUM(C34-G34)</f>
        <v>734.63000000000011</v>
      </c>
    </row>
    <row r="37" spans="1:7" x14ac:dyDescent="0.3">
      <c r="A37" s="5"/>
      <c r="B37" s="5"/>
      <c r="C37" s="5"/>
      <c r="D37" s="5"/>
      <c r="E37" s="5"/>
      <c r="F37" s="7"/>
      <c r="G37" s="7"/>
    </row>
    <row r="38" spans="1:7" x14ac:dyDescent="0.3">
      <c r="A38" s="1" t="s">
        <v>24</v>
      </c>
      <c r="B38" s="8">
        <f>SUM(B34)</f>
        <v>3300</v>
      </c>
      <c r="C38" s="8">
        <f>SUM(C34)</f>
        <v>5625</v>
      </c>
      <c r="D38" s="1"/>
      <c r="E38" s="1"/>
      <c r="F38" s="16">
        <f>SUM(F34+F36)</f>
        <v>3300</v>
      </c>
      <c r="G38" s="16">
        <f>SUM(G34+G36)</f>
        <v>5625</v>
      </c>
    </row>
    <row r="39" spans="1:7" x14ac:dyDescent="0.3">
      <c r="F39" s="7"/>
      <c r="G39" s="7"/>
    </row>
    <row r="40" spans="1:7" x14ac:dyDescent="0.3">
      <c r="A40" s="3" t="s">
        <v>25</v>
      </c>
      <c r="B40" s="2" t="s">
        <v>48</v>
      </c>
      <c r="C40" s="2" t="s">
        <v>51</v>
      </c>
      <c r="D40" s="17"/>
      <c r="E40" s="17"/>
      <c r="F40" s="21" t="s">
        <v>48</v>
      </c>
      <c r="G40" s="21" t="s">
        <v>51</v>
      </c>
    </row>
    <row r="41" spans="1:7" x14ac:dyDescent="0.3">
      <c r="A41" s="5"/>
      <c r="B41" s="5"/>
      <c r="C41" s="5"/>
      <c r="D41" s="5"/>
      <c r="E41" s="5"/>
      <c r="F41" s="7"/>
      <c r="G41" s="7"/>
    </row>
    <row r="42" spans="1:7" x14ac:dyDescent="0.3">
      <c r="A42" s="5" t="s">
        <v>26</v>
      </c>
      <c r="B42" s="18">
        <v>5757</v>
      </c>
      <c r="C42" s="18">
        <v>5326</v>
      </c>
      <c r="D42" s="5"/>
      <c r="E42" s="5" t="s">
        <v>27</v>
      </c>
      <c r="F42" s="18">
        <v>5326</v>
      </c>
      <c r="G42" s="18">
        <v>6060.71</v>
      </c>
    </row>
    <row r="43" spans="1:7" x14ac:dyDescent="0.3">
      <c r="A43" s="5" t="s">
        <v>11</v>
      </c>
      <c r="B43" s="18"/>
      <c r="C43" s="18"/>
      <c r="D43" s="5"/>
      <c r="E43" s="5"/>
      <c r="F43" s="7"/>
      <c r="G43" s="7"/>
    </row>
    <row r="44" spans="1:7" x14ac:dyDescent="0.3">
      <c r="A44" s="5" t="s">
        <v>23</v>
      </c>
      <c r="B44" s="18">
        <v>-431</v>
      </c>
      <c r="C44" s="18">
        <v>735</v>
      </c>
      <c r="D44" s="5"/>
      <c r="E44" s="5"/>
      <c r="F44" s="7"/>
      <c r="G44" s="7"/>
    </row>
    <row r="45" spans="1:7" x14ac:dyDescent="0.3">
      <c r="A45" s="5"/>
      <c r="B45" s="18"/>
      <c r="C45" s="18"/>
      <c r="D45" s="5"/>
      <c r="E45" s="5"/>
      <c r="F45" s="7"/>
      <c r="G45" s="7"/>
    </row>
    <row r="46" spans="1:7" x14ac:dyDescent="0.3">
      <c r="A46" s="1" t="s">
        <v>24</v>
      </c>
      <c r="B46" s="19">
        <f>SUM(B42:B44)</f>
        <v>5326</v>
      </c>
      <c r="C46" s="19">
        <f>SUM(C42:C44)</f>
        <v>6061</v>
      </c>
      <c r="D46" s="1" t="s">
        <v>11</v>
      </c>
      <c r="E46" s="1" t="s">
        <v>24</v>
      </c>
      <c r="F46" s="20">
        <f>SUM(F42)</f>
        <v>5326</v>
      </c>
      <c r="G46" s="20">
        <f>SUM(G42)</f>
        <v>6060.71</v>
      </c>
    </row>
    <row r="47" spans="1:7" x14ac:dyDescent="0.3">
      <c r="A47" s="10"/>
      <c r="B47" s="11"/>
      <c r="C47" s="11"/>
      <c r="D47" s="10"/>
      <c r="E47" s="10"/>
      <c r="F47" s="7"/>
      <c r="G47" s="7"/>
    </row>
    <row r="48" spans="1:7" x14ac:dyDescent="0.3">
      <c r="A48" s="1" t="s">
        <v>28</v>
      </c>
      <c r="B48" s="2" t="s">
        <v>48</v>
      </c>
      <c r="C48" s="2" t="s">
        <v>51</v>
      </c>
      <c r="D48" s="3"/>
      <c r="E48" s="3" t="s">
        <v>29</v>
      </c>
      <c r="F48" s="15" t="s">
        <v>48</v>
      </c>
      <c r="G48" s="15" t="s">
        <v>51</v>
      </c>
    </row>
    <row r="49" spans="1:7" x14ac:dyDescent="0.3">
      <c r="A49" s="5" t="s">
        <v>30</v>
      </c>
      <c r="B49" s="6">
        <v>6176.08</v>
      </c>
      <c r="C49" s="6">
        <v>6251.91</v>
      </c>
      <c r="E49" s="5" t="s">
        <v>47</v>
      </c>
      <c r="F49" s="7">
        <v>892.79</v>
      </c>
      <c r="G49" s="7">
        <v>817.79</v>
      </c>
    </row>
    <row r="50" spans="1:7" x14ac:dyDescent="0.3">
      <c r="A50" s="5" t="s">
        <v>31</v>
      </c>
      <c r="B50" s="6">
        <v>850</v>
      </c>
      <c r="C50" s="6">
        <v>191.2</v>
      </c>
      <c r="E50" s="5"/>
      <c r="F50" s="7"/>
      <c r="G50" s="7"/>
    </row>
    <row r="51" spans="1:7" x14ac:dyDescent="0.3">
      <c r="A51" s="5" t="s">
        <v>32</v>
      </c>
      <c r="B51" s="6">
        <v>0</v>
      </c>
      <c r="C51" s="6">
        <v>0</v>
      </c>
      <c r="E51" s="5" t="s">
        <v>33</v>
      </c>
      <c r="F51" s="7">
        <v>4433.29</v>
      </c>
      <c r="G51" s="7">
        <v>5242.92</v>
      </c>
    </row>
    <row r="52" spans="1:7" x14ac:dyDescent="0.3">
      <c r="A52" s="1" t="s">
        <v>24</v>
      </c>
      <c r="B52" s="8">
        <f>SUM(B49-B50+B51)</f>
        <v>5326.08</v>
      </c>
      <c r="C52" s="8">
        <f>SUM(C49-C50+C51)</f>
        <v>6060.71</v>
      </c>
      <c r="E52" s="12" t="s">
        <v>24</v>
      </c>
      <c r="F52" s="16">
        <f>+SUM(F49:F51)</f>
        <v>5326.08</v>
      </c>
      <c r="G52" s="16">
        <f>+SUM(G49:G51)</f>
        <v>6060.71</v>
      </c>
    </row>
    <row r="53" spans="1:7" x14ac:dyDescent="0.3">
      <c r="A53" t="s">
        <v>40</v>
      </c>
      <c r="B53" t="s">
        <v>11</v>
      </c>
    </row>
    <row r="54" spans="1:7" x14ac:dyDescent="0.3">
      <c r="A54" t="s">
        <v>39</v>
      </c>
      <c r="E54" t="s">
        <v>38</v>
      </c>
    </row>
    <row r="55" spans="1:7" x14ac:dyDescent="0.3">
      <c r="A55" s="13">
        <v>43922</v>
      </c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FBFC9-D2A1-4B41-AD5D-729715BD8C04}">
  <sheetPr>
    <pageSetUpPr fitToPage="1"/>
  </sheetPr>
  <dimension ref="A1:G55"/>
  <sheetViews>
    <sheetView tabSelected="1" topLeftCell="A28" workbookViewId="0">
      <selection activeCell="C45" sqref="C45"/>
    </sheetView>
  </sheetViews>
  <sheetFormatPr defaultRowHeight="14.4" x14ac:dyDescent="0.3"/>
  <cols>
    <col min="1" max="1" width="41.44140625" customWidth="1"/>
    <col min="2" max="2" width="9" customWidth="1"/>
    <col min="3" max="3" width="9.5546875" customWidth="1"/>
    <col min="4" max="4" width="1.5546875" bestFit="1" customWidth="1"/>
    <col min="5" max="5" width="30.33203125" customWidth="1"/>
    <col min="6" max="6" width="8.109375" bestFit="1" customWidth="1"/>
    <col min="7" max="7" width="9.109375" style="14"/>
  </cols>
  <sheetData>
    <row r="1" spans="1:7" x14ac:dyDescent="0.3">
      <c r="A1" s="23">
        <v>20</v>
      </c>
      <c r="B1" s="23"/>
      <c r="C1" s="23"/>
      <c r="D1" s="23"/>
      <c r="E1" s="23"/>
      <c r="F1" s="23"/>
    </row>
    <row r="2" spans="1:7" x14ac:dyDescent="0.3">
      <c r="A2" s="24" t="s">
        <v>55</v>
      </c>
      <c r="B2" s="24"/>
      <c r="C2" s="24"/>
      <c r="D2" s="24"/>
      <c r="E2" s="24"/>
      <c r="F2" s="24"/>
    </row>
    <row r="3" spans="1:7" x14ac:dyDescent="0.3">
      <c r="A3" s="1"/>
      <c r="B3" s="2" t="s">
        <v>54</v>
      </c>
      <c r="C3" s="2" t="s">
        <v>56</v>
      </c>
      <c r="D3" s="3"/>
      <c r="E3" s="3"/>
      <c r="F3" s="15" t="s">
        <v>54</v>
      </c>
      <c r="G3" s="15" t="s">
        <v>56</v>
      </c>
    </row>
    <row r="4" spans="1:7" x14ac:dyDescent="0.3">
      <c r="A4" s="3" t="s">
        <v>0</v>
      </c>
      <c r="B4" s="4" t="s">
        <v>1</v>
      </c>
      <c r="C4" s="4" t="s">
        <v>1</v>
      </c>
      <c r="D4" s="1"/>
      <c r="E4" s="3" t="s">
        <v>2</v>
      </c>
      <c r="F4" s="7"/>
      <c r="G4" s="7"/>
    </row>
    <row r="5" spans="1:7" x14ac:dyDescent="0.3">
      <c r="A5" s="5" t="s">
        <v>3</v>
      </c>
      <c r="B5" s="6">
        <v>3400</v>
      </c>
      <c r="C5" s="6">
        <v>3400</v>
      </c>
      <c r="D5" s="5"/>
      <c r="E5" s="5" t="s">
        <v>4</v>
      </c>
      <c r="F5" s="7">
        <v>1215.24</v>
      </c>
      <c r="G5" s="7">
        <v>1114.8800000000001</v>
      </c>
    </row>
    <row r="6" spans="1:7" x14ac:dyDescent="0.3">
      <c r="A6" s="5" t="s">
        <v>52</v>
      </c>
      <c r="B6" s="6">
        <v>0</v>
      </c>
      <c r="C6" s="6">
        <v>0</v>
      </c>
      <c r="D6" s="5"/>
      <c r="E6" s="5" t="s">
        <v>42</v>
      </c>
      <c r="F6" s="7">
        <v>180</v>
      </c>
      <c r="G6" s="7">
        <v>180</v>
      </c>
    </row>
    <row r="7" spans="1:7" x14ac:dyDescent="0.3">
      <c r="A7" s="5"/>
      <c r="B7" s="5"/>
      <c r="C7" s="5"/>
      <c r="D7" s="5"/>
      <c r="E7" s="5" t="s">
        <v>5</v>
      </c>
      <c r="F7" s="7">
        <v>0</v>
      </c>
      <c r="G7" s="7">
        <v>0</v>
      </c>
    </row>
    <row r="8" spans="1:7" x14ac:dyDescent="0.3">
      <c r="A8" s="5" t="s">
        <v>6</v>
      </c>
      <c r="B8" s="7">
        <v>0</v>
      </c>
      <c r="C8" s="7">
        <v>1015.4</v>
      </c>
      <c r="D8" s="5"/>
      <c r="E8" s="5" t="s">
        <v>7</v>
      </c>
      <c r="F8" s="7">
        <v>115</v>
      </c>
      <c r="G8" s="7">
        <v>115</v>
      </c>
    </row>
    <row r="9" spans="1:7" x14ac:dyDescent="0.3">
      <c r="A9" s="5"/>
      <c r="B9" s="5"/>
      <c r="C9" s="5"/>
      <c r="D9" s="5"/>
      <c r="E9" s="5" t="s">
        <v>8</v>
      </c>
      <c r="F9" s="7">
        <v>74.78</v>
      </c>
      <c r="G9" s="7">
        <v>75.75</v>
      </c>
    </row>
    <row r="10" spans="1:7" x14ac:dyDescent="0.3">
      <c r="A10" s="5"/>
      <c r="B10" s="5"/>
      <c r="C10" s="5"/>
      <c r="D10" s="5"/>
      <c r="E10" s="5" t="s">
        <v>9</v>
      </c>
      <c r="F10" s="7">
        <v>355.18</v>
      </c>
      <c r="G10" s="7">
        <v>364.34</v>
      </c>
    </row>
    <row r="11" spans="1:7" x14ac:dyDescent="0.3">
      <c r="A11" s="5"/>
      <c r="B11" s="5"/>
      <c r="C11" s="5"/>
      <c r="D11" s="5"/>
      <c r="E11" s="5" t="s">
        <v>10</v>
      </c>
      <c r="F11" s="7">
        <v>35</v>
      </c>
      <c r="G11" s="7">
        <v>35</v>
      </c>
    </row>
    <row r="12" spans="1:7" x14ac:dyDescent="0.3">
      <c r="A12" s="5" t="s">
        <v>11</v>
      </c>
      <c r="B12" s="5"/>
      <c r="C12" s="5"/>
      <c r="D12" s="5"/>
      <c r="E12" s="5" t="s">
        <v>12</v>
      </c>
      <c r="F12" s="7">
        <v>0</v>
      </c>
      <c r="G12" s="7">
        <v>0</v>
      </c>
    </row>
    <row r="13" spans="1:7" x14ac:dyDescent="0.3">
      <c r="A13" s="5"/>
      <c r="B13" s="5"/>
      <c r="C13" s="5"/>
      <c r="D13" s="5"/>
      <c r="E13" s="5" t="s">
        <v>13</v>
      </c>
      <c r="F13" s="7">
        <v>538.4</v>
      </c>
      <c r="G13" s="7">
        <v>24.4</v>
      </c>
    </row>
    <row r="14" spans="1:7" x14ac:dyDescent="0.3">
      <c r="A14" s="5" t="s">
        <v>11</v>
      </c>
      <c r="B14" s="5"/>
      <c r="C14" s="5"/>
      <c r="D14" s="5"/>
      <c r="E14" s="5" t="s">
        <v>14</v>
      </c>
      <c r="F14" s="7">
        <v>0</v>
      </c>
      <c r="G14" s="7">
        <v>0</v>
      </c>
    </row>
    <row r="15" spans="1:7" x14ac:dyDescent="0.3">
      <c r="A15" s="5"/>
      <c r="B15" s="5"/>
      <c r="C15" s="5"/>
      <c r="D15" s="5"/>
      <c r="E15" s="5" t="s">
        <v>15</v>
      </c>
      <c r="F15" s="7">
        <v>0</v>
      </c>
      <c r="G15" s="7">
        <v>0</v>
      </c>
    </row>
    <row r="16" spans="1:7" x14ac:dyDescent="0.3">
      <c r="A16" s="5"/>
      <c r="B16" s="5"/>
      <c r="C16" s="5"/>
      <c r="D16" s="5"/>
      <c r="E16" s="5" t="s">
        <v>16</v>
      </c>
      <c r="F16" s="7">
        <v>0</v>
      </c>
      <c r="G16" s="7">
        <v>0</v>
      </c>
    </row>
    <row r="17" spans="1:7" x14ac:dyDescent="0.3">
      <c r="A17" s="5"/>
      <c r="B17" s="5"/>
      <c r="C17" s="5"/>
      <c r="D17" s="5"/>
      <c r="E17" s="5" t="s">
        <v>37</v>
      </c>
      <c r="F17" s="7">
        <v>0</v>
      </c>
      <c r="G17" s="7">
        <v>0</v>
      </c>
    </row>
    <row r="18" spans="1:7" x14ac:dyDescent="0.3">
      <c r="A18" s="5"/>
      <c r="B18" s="5"/>
      <c r="C18" s="5"/>
      <c r="D18" s="5"/>
      <c r="E18" s="5" t="s">
        <v>36</v>
      </c>
      <c r="F18" s="7">
        <v>0</v>
      </c>
      <c r="G18" s="7">
        <v>21.4</v>
      </c>
    </row>
    <row r="19" spans="1:7" x14ac:dyDescent="0.3">
      <c r="A19" s="5"/>
      <c r="B19" s="5"/>
      <c r="C19" s="5"/>
      <c r="D19" s="5"/>
      <c r="E19" s="5" t="s">
        <v>35</v>
      </c>
      <c r="F19" s="7">
        <v>0</v>
      </c>
      <c r="G19" s="7">
        <v>0</v>
      </c>
    </row>
    <row r="20" spans="1:7" x14ac:dyDescent="0.3">
      <c r="A20" s="5"/>
      <c r="B20" s="5"/>
      <c r="C20" s="5"/>
      <c r="D20" s="5"/>
      <c r="E20" s="1" t="s">
        <v>17</v>
      </c>
      <c r="F20" s="22">
        <f>SUM(F5:F19)</f>
        <v>2513.6</v>
      </c>
      <c r="G20" s="22">
        <f>SUM(G5:G19)</f>
        <v>1930.7700000000002</v>
      </c>
    </row>
    <row r="21" spans="1:7" x14ac:dyDescent="0.3">
      <c r="A21" s="5"/>
      <c r="B21" s="5"/>
      <c r="C21" s="5"/>
      <c r="D21" s="5"/>
      <c r="E21" s="5"/>
      <c r="F21" s="7"/>
      <c r="G21" s="7"/>
    </row>
    <row r="22" spans="1:7" x14ac:dyDescent="0.3">
      <c r="A22" s="5"/>
      <c r="B22" s="5"/>
      <c r="C22" s="5"/>
      <c r="D22" s="5"/>
      <c r="E22" s="1" t="s">
        <v>18</v>
      </c>
      <c r="F22" s="7"/>
      <c r="G22" s="7"/>
    </row>
    <row r="23" spans="1:7" x14ac:dyDescent="0.3">
      <c r="A23" s="5"/>
      <c r="B23" s="5"/>
      <c r="C23" s="5"/>
      <c r="D23" s="5"/>
      <c r="E23" s="5" t="s">
        <v>43</v>
      </c>
      <c r="F23" s="7">
        <v>1800</v>
      </c>
      <c r="G23" s="7">
        <v>950</v>
      </c>
    </row>
    <row r="24" spans="1:7" x14ac:dyDescent="0.3">
      <c r="A24" s="5"/>
      <c r="B24" s="5"/>
      <c r="C24" s="5"/>
      <c r="D24" s="5"/>
      <c r="E24" s="5" t="s">
        <v>46</v>
      </c>
      <c r="F24" s="7">
        <v>0</v>
      </c>
      <c r="G24" s="7">
        <v>0</v>
      </c>
    </row>
    <row r="25" spans="1:7" x14ac:dyDescent="0.3">
      <c r="A25" s="5"/>
      <c r="B25" s="5"/>
      <c r="C25" s="5"/>
      <c r="D25" s="5"/>
      <c r="E25" s="5" t="s">
        <v>44</v>
      </c>
      <c r="F25" s="7">
        <v>0</v>
      </c>
      <c r="G25" s="7">
        <v>100</v>
      </c>
    </row>
    <row r="26" spans="1:7" x14ac:dyDescent="0.3">
      <c r="A26" s="5"/>
      <c r="B26" s="5"/>
      <c r="C26" s="5"/>
      <c r="D26" s="5"/>
      <c r="E26" s="5" t="s">
        <v>45</v>
      </c>
      <c r="F26" s="7">
        <v>0</v>
      </c>
      <c r="G26" s="7">
        <v>100</v>
      </c>
    </row>
    <row r="27" spans="1:7" x14ac:dyDescent="0.3">
      <c r="A27" s="5"/>
      <c r="B27" s="5"/>
      <c r="C27" s="5"/>
      <c r="D27" s="5"/>
      <c r="E27" s="5" t="s">
        <v>49</v>
      </c>
      <c r="F27" s="7">
        <v>0</v>
      </c>
      <c r="G27" s="7">
        <v>0</v>
      </c>
    </row>
    <row r="28" spans="1:7" x14ac:dyDescent="0.3">
      <c r="A28" s="5"/>
      <c r="B28" s="5"/>
      <c r="C28" s="5"/>
      <c r="D28" s="5"/>
      <c r="E28" s="1" t="s">
        <v>19</v>
      </c>
      <c r="F28" s="22">
        <f>SUM(F23:F27)</f>
        <v>1800</v>
      </c>
      <c r="G28" s="22">
        <f>SUM(G23:G27)</f>
        <v>1150</v>
      </c>
    </row>
    <row r="29" spans="1:7" x14ac:dyDescent="0.3">
      <c r="A29" s="5"/>
      <c r="B29" s="5"/>
      <c r="C29" s="5"/>
      <c r="D29" s="5"/>
      <c r="E29" s="1"/>
      <c r="F29" s="7"/>
      <c r="G29" s="7"/>
    </row>
    <row r="30" spans="1:7" x14ac:dyDescent="0.3">
      <c r="A30" s="5"/>
      <c r="B30" s="5"/>
      <c r="C30" s="5"/>
      <c r="D30" s="5"/>
      <c r="E30" s="1" t="s">
        <v>20</v>
      </c>
      <c r="F30" s="7"/>
      <c r="G30" s="7"/>
    </row>
    <row r="31" spans="1:7" x14ac:dyDescent="0.3">
      <c r="A31" s="5"/>
      <c r="B31" s="5"/>
      <c r="C31" s="5"/>
      <c r="D31" s="5"/>
      <c r="E31" s="9" t="s">
        <v>53</v>
      </c>
      <c r="F31" s="7">
        <v>2692</v>
      </c>
      <c r="G31" s="7">
        <v>122</v>
      </c>
    </row>
    <row r="32" spans="1:7" x14ac:dyDescent="0.3">
      <c r="A32" s="5"/>
      <c r="B32" s="5"/>
      <c r="C32" s="5"/>
      <c r="D32" s="5"/>
      <c r="E32" s="1" t="s">
        <v>34</v>
      </c>
      <c r="F32" s="16">
        <f>SUM(F31:F31)</f>
        <v>2692</v>
      </c>
      <c r="G32" s="16">
        <f>SUM(G31:G31)</f>
        <v>122</v>
      </c>
    </row>
    <row r="33" spans="1:7" x14ac:dyDescent="0.3">
      <c r="A33" s="5"/>
      <c r="B33" s="5"/>
      <c r="C33" s="5"/>
      <c r="D33" s="5"/>
      <c r="E33" s="1"/>
      <c r="F33" s="7"/>
      <c r="G33" s="7"/>
    </row>
    <row r="34" spans="1:7" x14ac:dyDescent="0.3">
      <c r="A34" s="3" t="s">
        <v>21</v>
      </c>
      <c r="B34" s="8">
        <f>SUM(B5:B28)</f>
        <v>3400</v>
      </c>
      <c r="C34" s="8">
        <f>SUM(C5:C28)</f>
        <v>4415.3999999999996</v>
      </c>
      <c r="D34" s="1"/>
      <c r="E34" s="3" t="s">
        <v>22</v>
      </c>
      <c r="F34" s="22">
        <f>SUM(F20+F28+F32)</f>
        <v>7005.6</v>
      </c>
      <c r="G34" s="22">
        <f>SUM(G20+G28+G32)</f>
        <v>3202.7700000000004</v>
      </c>
    </row>
    <row r="35" spans="1:7" x14ac:dyDescent="0.3">
      <c r="A35" s="5"/>
      <c r="B35" s="5"/>
      <c r="C35" s="5"/>
      <c r="D35" s="5"/>
      <c r="E35" s="5"/>
      <c r="F35" s="7"/>
      <c r="G35" s="7"/>
    </row>
    <row r="36" spans="1:7" x14ac:dyDescent="0.3">
      <c r="A36" s="1" t="s">
        <v>11</v>
      </c>
      <c r="B36" s="1"/>
      <c r="C36" s="1"/>
      <c r="D36" s="1"/>
      <c r="E36" s="1" t="s">
        <v>23</v>
      </c>
      <c r="F36" s="16">
        <f>SUM(B34-F34)</f>
        <v>-3605.6000000000004</v>
      </c>
      <c r="G36" s="16">
        <f>SUM(C34-G34)</f>
        <v>1212.6299999999992</v>
      </c>
    </row>
    <row r="37" spans="1:7" x14ac:dyDescent="0.3">
      <c r="A37" s="5"/>
      <c r="B37" s="5"/>
      <c r="C37" s="5"/>
      <c r="D37" s="5"/>
      <c r="E37" s="5"/>
      <c r="F37" s="7"/>
      <c r="G37" s="7"/>
    </row>
    <row r="38" spans="1:7" x14ac:dyDescent="0.3">
      <c r="A38" s="1" t="s">
        <v>24</v>
      </c>
      <c r="B38" s="8">
        <f>SUM(B34)</f>
        <v>3400</v>
      </c>
      <c r="C38" s="8">
        <f>SUM(C34)</f>
        <v>4415.3999999999996</v>
      </c>
      <c r="D38" s="1"/>
      <c r="E38" s="1"/>
      <c r="F38" s="16">
        <f>SUM(F34+F36)</f>
        <v>3400</v>
      </c>
      <c r="G38" s="16">
        <f>SUM(G34+G36)</f>
        <v>4415.3999999999996</v>
      </c>
    </row>
    <row r="39" spans="1:7" x14ac:dyDescent="0.3">
      <c r="F39" s="7"/>
      <c r="G39" s="7"/>
    </row>
    <row r="40" spans="1:7" x14ac:dyDescent="0.3">
      <c r="A40" s="3" t="s">
        <v>25</v>
      </c>
      <c r="B40" s="2" t="s">
        <v>58</v>
      </c>
      <c r="C40" s="2" t="s">
        <v>56</v>
      </c>
      <c r="D40" s="17"/>
      <c r="E40" s="17"/>
      <c r="F40" s="21" t="s">
        <v>54</v>
      </c>
      <c r="G40" s="21" t="s">
        <v>56</v>
      </c>
    </row>
    <row r="41" spans="1:7" x14ac:dyDescent="0.3">
      <c r="A41" s="5"/>
      <c r="B41" s="5"/>
      <c r="C41" s="5"/>
      <c r="D41" s="5"/>
      <c r="E41" s="5"/>
      <c r="F41" s="7"/>
      <c r="G41" s="7"/>
    </row>
    <row r="42" spans="1:7" x14ac:dyDescent="0.3">
      <c r="A42" s="5" t="s">
        <v>26</v>
      </c>
      <c r="B42" s="18">
        <v>6061</v>
      </c>
      <c r="C42" s="18">
        <v>2455.11</v>
      </c>
      <c r="D42" s="5"/>
      <c r="E42" s="5" t="s">
        <v>27</v>
      </c>
      <c r="F42" s="18">
        <v>6060.71</v>
      </c>
      <c r="G42" s="18">
        <v>2455.11</v>
      </c>
    </row>
    <row r="43" spans="1:7" x14ac:dyDescent="0.3">
      <c r="A43" s="5" t="s">
        <v>11</v>
      </c>
      <c r="B43" s="18"/>
      <c r="C43" s="18"/>
      <c r="D43" s="5"/>
      <c r="E43" s="5"/>
      <c r="F43" s="7"/>
      <c r="G43" s="7"/>
    </row>
    <row r="44" spans="1:7" x14ac:dyDescent="0.3">
      <c r="A44" s="5" t="s">
        <v>23</v>
      </c>
      <c r="B44" s="18">
        <v>-3606</v>
      </c>
      <c r="C44" s="18">
        <v>1212.6300000000001</v>
      </c>
      <c r="D44" s="5"/>
      <c r="E44" s="5"/>
      <c r="F44" s="7"/>
      <c r="G44" s="7"/>
    </row>
    <row r="45" spans="1:7" x14ac:dyDescent="0.3">
      <c r="A45" s="5"/>
      <c r="B45" s="18"/>
      <c r="C45" s="18"/>
      <c r="D45" s="5"/>
      <c r="E45" s="5"/>
      <c r="F45" s="7"/>
      <c r="G45" s="7"/>
    </row>
    <row r="46" spans="1:7" x14ac:dyDescent="0.3">
      <c r="A46" s="1" t="s">
        <v>24</v>
      </c>
      <c r="B46" s="19">
        <f>SUM(B42:B44)</f>
        <v>2455</v>
      </c>
      <c r="C46" s="19">
        <f>SUM(C42:C44)</f>
        <v>3667.7400000000002</v>
      </c>
      <c r="D46" s="1" t="s">
        <v>11</v>
      </c>
      <c r="E46" s="1" t="s">
        <v>24</v>
      </c>
      <c r="F46" s="20">
        <f>SUM(F42+F38)</f>
        <v>9460.7099999999991</v>
      </c>
      <c r="G46" s="20">
        <f>SUM(G42+G38)</f>
        <v>6870.51</v>
      </c>
    </row>
    <row r="47" spans="1:7" x14ac:dyDescent="0.3">
      <c r="A47" s="10"/>
      <c r="B47" s="11"/>
      <c r="C47" s="11"/>
      <c r="D47" s="10"/>
      <c r="E47" s="10"/>
      <c r="F47" s="7"/>
      <c r="G47" s="7"/>
    </row>
    <row r="48" spans="1:7" x14ac:dyDescent="0.3">
      <c r="A48" s="1" t="s">
        <v>28</v>
      </c>
      <c r="B48" s="2" t="s">
        <v>54</v>
      </c>
      <c r="C48" s="2" t="s">
        <v>56</v>
      </c>
      <c r="D48" s="3"/>
      <c r="E48" s="3" t="s">
        <v>29</v>
      </c>
      <c r="F48" s="15" t="s">
        <v>54</v>
      </c>
      <c r="G48" s="15" t="s">
        <v>56</v>
      </c>
    </row>
    <row r="49" spans="1:7" x14ac:dyDescent="0.3">
      <c r="A49" s="5" t="s">
        <v>30</v>
      </c>
      <c r="B49" s="6">
        <v>2455.11</v>
      </c>
      <c r="C49" s="6">
        <v>3744.74</v>
      </c>
      <c r="E49" s="5" t="s">
        <v>47</v>
      </c>
      <c r="F49" s="7">
        <v>742.79</v>
      </c>
      <c r="G49" s="7">
        <v>667.79</v>
      </c>
    </row>
    <row r="50" spans="1:7" x14ac:dyDescent="0.3">
      <c r="A50" s="5" t="s">
        <v>31</v>
      </c>
      <c r="B50" s="6">
        <v>0</v>
      </c>
      <c r="C50" s="6">
        <v>77</v>
      </c>
      <c r="E50" s="5"/>
      <c r="F50" s="7"/>
      <c r="G50" s="7"/>
    </row>
    <row r="51" spans="1:7" x14ac:dyDescent="0.3">
      <c r="A51" s="5" t="s">
        <v>32</v>
      </c>
      <c r="B51" s="6">
        <v>0</v>
      </c>
      <c r="C51" s="6">
        <v>0</v>
      </c>
      <c r="E51" s="5" t="s">
        <v>33</v>
      </c>
      <c r="F51" s="7">
        <v>6127.72</v>
      </c>
      <c r="G51" s="7">
        <v>2999.95</v>
      </c>
    </row>
    <row r="52" spans="1:7" x14ac:dyDescent="0.3">
      <c r="A52" s="1" t="s">
        <v>24</v>
      </c>
      <c r="B52" s="8">
        <f>SUM(B49-B50+B51)</f>
        <v>2455.11</v>
      </c>
      <c r="C52" s="8">
        <f>SUM(C49-C50+C51)</f>
        <v>3667.74</v>
      </c>
      <c r="E52" s="12" t="s">
        <v>24</v>
      </c>
      <c r="F52" s="16">
        <f>+SUM(F49:F51)</f>
        <v>6870.51</v>
      </c>
      <c r="G52" s="16">
        <v>3667.74</v>
      </c>
    </row>
    <row r="53" spans="1:7" x14ac:dyDescent="0.3">
      <c r="A53" t="s">
        <v>40</v>
      </c>
      <c r="B53" t="s">
        <v>11</v>
      </c>
    </row>
    <row r="54" spans="1:7" x14ac:dyDescent="0.3">
      <c r="A54" t="s">
        <v>39</v>
      </c>
      <c r="E54" t="s">
        <v>38</v>
      </c>
    </row>
    <row r="55" spans="1:7" x14ac:dyDescent="0.3">
      <c r="A55" s="13" t="s">
        <v>57</v>
      </c>
    </row>
  </sheetData>
  <mergeCells count="2">
    <mergeCell ref="A1:F1"/>
    <mergeCell ref="A2:F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1920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Basnett</dc:creator>
  <cp:lastModifiedBy>Dee.Smith</cp:lastModifiedBy>
  <cp:lastPrinted>2022-04-18T19:17:57Z</cp:lastPrinted>
  <dcterms:created xsi:type="dcterms:W3CDTF">2016-03-24T11:02:39Z</dcterms:created>
  <dcterms:modified xsi:type="dcterms:W3CDTF">2022-04-18T19:18:52Z</dcterms:modified>
</cp:coreProperties>
</file>